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<sst xmlns="http://schemas.openxmlformats.org/spreadsheetml/2006/main" count="57" uniqueCount="44">
  <si>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W C     t u r n a j e      2 0 1 5</t>
  </si>
  <si>
    <t>KLUB</t>
  </si>
  <si>
    <t>dci</t>
  </si>
  <si>
    <t>dky</t>
  </si>
  <si>
    <t>sžc</t>
  </si>
  <si>
    <t>sžk</t>
  </si>
  <si>
    <t>mžc</t>
  </si>
  <si>
    <t>mžk</t>
  </si>
  <si>
    <t>Celkem</t>
  </si>
  <si>
    <t>kategorie</t>
  </si>
  <si>
    <t>WC 2014</t>
  </si>
  <si>
    <t>1 turnaj</t>
  </si>
  <si>
    <t>míče</t>
  </si>
  <si>
    <t>nesehráno</t>
  </si>
  <si>
    <t>míče tct</t>
  </si>
  <si>
    <t>C,D</t>
  </si>
  <si>
    <t>B</t>
  </si>
  <si>
    <t>vše</t>
  </si>
  <si>
    <t>nesehr. %</t>
  </si>
  <si>
    <t>míčů</t>
  </si>
  <si>
    <t>záloha tct</t>
  </si>
  <si>
    <t>turnajů</t>
  </si>
  <si>
    <t>nárok</t>
  </si>
  <si>
    <t>dovybrat</t>
  </si>
  <si>
    <t>vrátit</t>
  </si>
  <si>
    <t>BÁLEK TENIS AKADEMIE</t>
  </si>
  <si>
    <t>BOHNICE SLOVAN LOB</t>
  </si>
  <si>
    <t>CIBULKA TENIS</t>
  </si>
  <si>
    <t>H MĚCHOLUPY TC DUDA</t>
  </si>
  <si>
    <t>HOSTIVAŘ TŠ</t>
  </si>
  <si>
    <t>JINONICE DTJ</t>
  </si>
  <si>
    <t>KONSTRUKTIVA TK</t>
  </si>
  <si>
    <t>LOKOMOTIVA</t>
  </si>
  <si>
    <t>MODŘANY 2005 LTC</t>
  </si>
  <si>
    <t xml:space="preserve"> sžk</t>
  </si>
  <si>
    <t>OREL jednota BALKÁN</t>
  </si>
  <si>
    <t>sžc, mžk</t>
  </si>
  <si>
    <t>PANKRÁC TC</t>
  </si>
  <si>
    <t>PETROVICE SOKOL</t>
  </si>
  <si>
    <t>SOLIDARITA TJ</t>
  </si>
  <si>
    <t>TEMPO</t>
  </si>
  <si>
    <t>VŠ TC</t>
  </si>
  <si>
    <t xml:space="preserve">VYSOČANY TSM SOKOL </t>
  </si>
  <si>
    <t xml:space="preserve">Celkem: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</si>
</sst>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/M/YYYY"/>
    <numFmt numFmtId="167" formatCode="0%"/>
    <numFmt numFmtId="168" formatCode="0"/>
  </numFmts>
  <fonts count="4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6" fontId="1" fillId="0" borderId="0" xfId="20" applyNumberFormat="1" applyAlignment="1">
      <alignment horizontal="center"/>
      <protection/>
    </xf>
    <xf numFmtId="164" fontId="1" fillId="0" borderId="0" xfId="20" applyAlignment="1">
      <alignment/>
      <protection/>
    </xf>
    <xf numFmtId="164" fontId="2" fillId="0" borderId="0" xfId="20" applyFont="1" applyAlignment="1">
      <alignment horizontal="center"/>
      <protection/>
    </xf>
    <xf numFmtId="167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8" fontId="1" fillId="0" borderId="1" xfId="20" applyNumberFormat="1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3" fillId="0" borderId="0" xfId="20" applyFont="1" applyBorder="1" applyAlignment="1">
      <alignment horizontal="right"/>
      <protection/>
    </xf>
    <xf numFmtId="168" fontId="3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 topLeftCell="A1">
      <selection activeCell="A22" sqref="A22"/>
    </sheetView>
  </sheetViews>
  <sheetFormatPr defaultColWidth="8.00390625" defaultRowHeight="12.75"/>
  <cols>
    <col min="1" max="1" width="26.140625" style="1" customWidth="1"/>
    <col min="2" max="7" width="6.7109375" style="1" customWidth="1"/>
    <col min="8" max="8" width="8.8515625" style="1" customWidth="1"/>
    <col min="9" max="9" width="7.7109375" style="1" customWidth="1"/>
    <col min="10" max="10" width="10.140625" style="1" customWidth="1"/>
    <col min="11" max="11" width="7.8515625" style="1" customWidth="1"/>
    <col min="12" max="12" width="11.421875" style="2" customWidth="1"/>
    <col min="13" max="13" width="9.140625" style="2" customWidth="1"/>
    <col min="14" max="14" width="8.8515625" style="2" customWidth="1"/>
    <col min="15" max="15" width="11.8515625" style="3" customWidth="1"/>
    <col min="16" max="16" width="10.57421875" style="1" customWidth="1"/>
    <col min="17" max="17" width="9.57421875" style="2" customWidth="1"/>
    <col min="18" max="18" width="8.57421875" style="2" customWidth="1"/>
    <col min="19" max="20" width="9.140625" style="2" customWidth="1"/>
    <col min="21" max="16384" width="8.57421875" style="1" customWidth="1"/>
  </cols>
  <sheetData>
    <row r="1" spans="1:20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4" ht="12.75">
      <c r="A2" s="6">
        <v>42286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0" s="8" customFormat="1" ht="12.7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8</v>
      </c>
      <c r="J3" s="8" t="s">
        <v>9</v>
      </c>
      <c r="K3" s="8" t="s">
        <v>8</v>
      </c>
      <c r="L3" s="8" t="s">
        <v>10</v>
      </c>
      <c r="M3" s="8" t="s">
        <v>11</v>
      </c>
      <c r="N3" s="8" t="s">
        <v>12</v>
      </c>
      <c r="O3" s="8" t="s">
        <v>12</v>
      </c>
      <c r="P3" s="8" t="s">
        <v>13</v>
      </c>
      <c r="Q3" s="8" t="s">
        <v>12</v>
      </c>
      <c r="R3" s="8" t="s">
        <v>14</v>
      </c>
      <c r="S3" s="8" t="s">
        <v>14</v>
      </c>
      <c r="T3" s="8" t="s">
        <v>14</v>
      </c>
    </row>
    <row r="4" spans="2:20" s="5" customFormat="1" ht="12.75">
      <c r="B4" s="8"/>
      <c r="C4" s="8"/>
      <c r="D4" s="8"/>
      <c r="E4" s="8"/>
      <c r="F4" s="8"/>
      <c r="G4" s="8"/>
      <c r="H4" s="8" t="s">
        <v>15</v>
      </c>
      <c r="I4" s="8" t="s">
        <v>16</v>
      </c>
      <c r="J4" s="8" t="s">
        <v>16</v>
      </c>
      <c r="K4" s="8" t="s">
        <v>17</v>
      </c>
      <c r="L4" s="8" t="s">
        <v>18</v>
      </c>
      <c r="M4" s="8" t="s">
        <v>19</v>
      </c>
      <c r="N4" s="9">
        <v>1</v>
      </c>
      <c r="O4" s="8" t="s">
        <v>20</v>
      </c>
      <c r="P4" s="8" t="s">
        <v>21</v>
      </c>
      <c r="Q4" s="8" t="s">
        <v>22</v>
      </c>
      <c r="R4" s="8" t="s">
        <v>22</v>
      </c>
      <c r="S4" s="8" t="s">
        <v>23</v>
      </c>
      <c r="T4" s="8" t="s">
        <v>24</v>
      </c>
    </row>
    <row r="5" spans="1:20" s="5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"/>
      <c r="Q5" s="8"/>
      <c r="R5" s="8"/>
      <c r="S5" s="8"/>
      <c r="T5" s="8"/>
    </row>
    <row r="6" spans="1:20" ht="12.75">
      <c r="A6" s="11" t="s">
        <v>25</v>
      </c>
      <c r="B6" s="12"/>
      <c r="C6" s="12"/>
      <c r="D6" s="12"/>
      <c r="E6" s="12"/>
      <c r="F6" s="12">
        <v>2</v>
      </c>
      <c r="G6" s="12">
        <v>2</v>
      </c>
      <c r="H6" s="12">
        <f>SUM(B6:G6)</f>
        <v>4</v>
      </c>
      <c r="I6" s="13"/>
      <c r="J6" s="13"/>
      <c r="K6" s="13">
        <f>H6+I6</f>
        <v>4</v>
      </c>
      <c r="L6" s="13">
        <v>31.3</v>
      </c>
      <c r="M6" s="13">
        <v>59</v>
      </c>
      <c r="N6" s="13">
        <f>K6*M6</f>
        <v>236</v>
      </c>
      <c r="O6" s="12">
        <v>14</v>
      </c>
      <c r="P6" s="13">
        <v>3</v>
      </c>
      <c r="Q6" s="13">
        <f>N6-((N6/K6)*P6)</f>
        <v>59</v>
      </c>
      <c r="R6" s="14">
        <f>Q6/12</f>
        <v>4.916666666666667</v>
      </c>
      <c r="S6" s="14"/>
      <c r="T6" s="14">
        <f>O6-R6</f>
        <v>9.083333333333332</v>
      </c>
    </row>
    <row r="7" spans="1:20" ht="12.75">
      <c r="A7" s="11" t="s">
        <v>26</v>
      </c>
      <c r="B7" s="12">
        <v>6</v>
      </c>
      <c r="C7" s="12">
        <v>6</v>
      </c>
      <c r="D7" s="12">
        <v>9</v>
      </c>
      <c r="E7" s="12">
        <v>9</v>
      </c>
      <c r="F7" s="12">
        <v>10</v>
      </c>
      <c r="G7" s="12">
        <v>10</v>
      </c>
      <c r="H7" s="12">
        <f>SUM(B7:G7)</f>
        <v>50</v>
      </c>
      <c r="I7" s="13">
        <v>1</v>
      </c>
      <c r="J7" s="13" t="s">
        <v>5</v>
      </c>
      <c r="K7" s="13">
        <f>H7+I7</f>
        <v>51</v>
      </c>
      <c r="L7" s="13">
        <v>39.1</v>
      </c>
      <c r="M7" s="13">
        <v>54</v>
      </c>
      <c r="N7" s="13">
        <f>K7*M7</f>
        <v>2754</v>
      </c>
      <c r="O7" s="12">
        <v>140</v>
      </c>
      <c r="P7" s="13">
        <v>14</v>
      </c>
      <c r="Q7" s="13">
        <f aca="true" t="shared" si="0" ref="Q7:Q21">N7-((N7/K7)*P7)</f>
        <v>1998</v>
      </c>
      <c r="R7" s="14">
        <f aca="true" t="shared" si="1" ref="R7:R21">Q7/12</f>
        <v>166.5</v>
      </c>
      <c r="S7" s="14">
        <f aca="true" t="shared" si="2" ref="S7:S21">R7-O7</f>
        <v>26.5</v>
      </c>
      <c r="T7" s="14"/>
    </row>
    <row r="8" spans="1:20" ht="12.75">
      <c r="A8" s="11" t="s">
        <v>27</v>
      </c>
      <c r="B8" s="12">
        <v>8</v>
      </c>
      <c r="C8" s="12">
        <v>8</v>
      </c>
      <c r="D8" s="12">
        <v>4</v>
      </c>
      <c r="E8" s="12">
        <v>4</v>
      </c>
      <c r="F8" s="12">
        <v>11</v>
      </c>
      <c r="G8" s="12">
        <v>11</v>
      </c>
      <c r="H8" s="12">
        <f>SUM(B8:G8)</f>
        <v>46</v>
      </c>
      <c r="I8" s="12">
        <v>1</v>
      </c>
      <c r="J8" s="13" t="s">
        <v>3</v>
      </c>
      <c r="K8" s="13">
        <f>H8+I8</f>
        <v>47</v>
      </c>
      <c r="L8" s="13">
        <v>8.3</v>
      </c>
      <c r="M8" s="13">
        <v>59</v>
      </c>
      <c r="N8" s="13">
        <f>K8*M8</f>
        <v>2773</v>
      </c>
      <c r="O8" s="12">
        <v>212</v>
      </c>
      <c r="P8" s="13">
        <v>5</v>
      </c>
      <c r="Q8" s="13">
        <f t="shared" si="0"/>
        <v>2478</v>
      </c>
      <c r="R8" s="14">
        <f t="shared" si="1"/>
        <v>206.5</v>
      </c>
      <c r="S8" s="14"/>
      <c r="T8" s="14">
        <f aca="true" t="shared" si="3" ref="T8:T20">O8-R8</f>
        <v>5.5</v>
      </c>
    </row>
    <row r="9" spans="1:20" ht="12.75">
      <c r="A9" s="11" t="s">
        <v>28</v>
      </c>
      <c r="B9" s="13">
        <v>5</v>
      </c>
      <c r="C9" s="13">
        <v>2</v>
      </c>
      <c r="D9" s="13">
        <v>1</v>
      </c>
      <c r="E9" s="13">
        <v>1</v>
      </c>
      <c r="F9" s="13">
        <v>4</v>
      </c>
      <c r="G9" s="13">
        <v>4</v>
      </c>
      <c r="H9" s="12">
        <f>SUM(B9:G9)</f>
        <v>17</v>
      </c>
      <c r="I9" s="13"/>
      <c r="J9" s="13"/>
      <c r="K9" s="13">
        <f>H9+I9</f>
        <v>17</v>
      </c>
      <c r="L9" s="13">
        <v>16.7</v>
      </c>
      <c r="M9" s="13">
        <v>63</v>
      </c>
      <c r="N9" s="13">
        <f>K9*M9</f>
        <v>1071</v>
      </c>
      <c r="O9" s="12">
        <v>74</v>
      </c>
      <c r="P9" s="13">
        <v>10</v>
      </c>
      <c r="Q9" s="13">
        <f t="shared" si="0"/>
        <v>441</v>
      </c>
      <c r="R9" s="14">
        <f t="shared" si="1"/>
        <v>36.75</v>
      </c>
      <c r="S9" s="14"/>
      <c r="T9" s="14">
        <f t="shared" si="3"/>
        <v>37.25</v>
      </c>
    </row>
    <row r="10" spans="1:20" ht="12.75">
      <c r="A10" s="11" t="s">
        <v>29</v>
      </c>
      <c r="B10" s="12"/>
      <c r="C10" s="12"/>
      <c r="D10" s="12"/>
      <c r="E10" s="12"/>
      <c r="F10" s="12">
        <v>2</v>
      </c>
      <c r="G10" s="12">
        <v>2</v>
      </c>
      <c r="H10" s="12">
        <f>SUM(B10:G10)</f>
        <v>4</v>
      </c>
      <c r="I10" s="13"/>
      <c r="J10" s="13"/>
      <c r="K10" s="13">
        <f>H10+I10</f>
        <v>4</v>
      </c>
      <c r="L10" s="13">
        <v>31.3</v>
      </c>
      <c r="M10" s="13">
        <v>59</v>
      </c>
      <c r="N10" s="13">
        <f>K10*M10</f>
        <v>236</v>
      </c>
      <c r="O10" s="12">
        <v>14</v>
      </c>
      <c r="P10" s="13">
        <v>2</v>
      </c>
      <c r="Q10" s="13">
        <f t="shared" si="0"/>
        <v>118</v>
      </c>
      <c r="R10" s="14">
        <f t="shared" si="1"/>
        <v>9.833333333333334</v>
      </c>
      <c r="S10" s="14"/>
      <c r="T10" s="14">
        <f t="shared" si="3"/>
        <v>4.166666666666666</v>
      </c>
    </row>
    <row r="11" spans="1:20" ht="12.75">
      <c r="A11" s="11" t="s">
        <v>30</v>
      </c>
      <c r="B11" s="13">
        <v>3</v>
      </c>
      <c r="C11" s="13">
        <v>2</v>
      </c>
      <c r="D11" s="13">
        <v>1</v>
      </c>
      <c r="E11" s="13"/>
      <c r="F11" s="13">
        <v>5</v>
      </c>
      <c r="G11" s="13"/>
      <c r="H11" s="12">
        <f>SUM(B11:G11)</f>
        <v>11</v>
      </c>
      <c r="I11" s="13"/>
      <c r="J11" s="13"/>
      <c r="K11" s="13">
        <f>H11+I11</f>
        <v>11</v>
      </c>
      <c r="L11" s="13">
        <v>71.4</v>
      </c>
      <c r="M11" s="13">
        <v>68</v>
      </c>
      <c r="N11" s="13">
        <f>K11*M11</f>
        <v>748</v>
      </c>
      <c r="O11" s="12">
        <v>18</v>
      </c>
      <c r="P11" s="13">
        <v>11</v>
      </c>
      <c r="Q11" s="13">
        <f t="shared" si="0"/>
        <v>0</v>
      </c>
      <c r="R11" s="14">
        <f t="shared" si="1"/>
        <v>0</v>
      </c>
      <c r="S11" s="14"/>
      <c r="T11" s="14">
        <f t="shared" si="3"/>
        <v>18</v>
      </c>
    </row>
    <row r="12" spans="1:20" ht="12.75">
      <c r="A12" s="11" t="s">
        <v>31</v>
      </c>
      <c r="B12" s="12">
        <v>5</v>
      </c>
      <c r="C12" s="12">
        <v>1</v>
      </c>
      <c r="D12" s="12">
        <v>5</v>
      </c>
      <c r="E12" s="12">
        <v>3</v>
      </c>
      <c r="F12" s="12">
        <v>2</v>
      </c>
      <c r="G12" s="12">
        <v>2</v>
      </c>
      <c r="H12" s="12">
        <f>SUM(B12:G12)</f>
        <v>18</v>
      </c>
      <c r="I12" s="13">
        <v>1</v>
      </c>
      <c r="J12" s="13" t="s">
        <v>2</v>
      </c>
      <c r="K12" s="13">
        <f>H12+I12</f>
        <v>19</v>
      </c>
      <c r="L12" s="13">
        <v>9.5</v>
      </c>
      <c r="M12" s="13">
        <v>54</v>
      </c>
      <c r="N12" s="13">
        <f>K12*M12</f>
        <v>1026</v>
      </c>
      <c r="O12" s="12">
        <v>77</v>
      </c>
      <c r="P12" s="13">
        <v>1</v>
      </c>
      <c r="Q12" s="13">
        <f t="shared" si="0"/>
        <v>972</v>
      </c>
      <c r="R12" s="14">
        <f t="shared" si="1"/>
        <v>81</v>
      </c>
      <c r="S12" s="14">
        <f t="shared" si="2"/>
        <v>4</v>
      </c>
      <c r="T12" s="14"/>
    </row>
    <row r="13" spans="1:20" ht="12.75">
      <c r="A13" s="11" t="s">
        <v>32</v>
      </c>
      <c r="B13" s="13">
        <v>1</v>
      </c>
      <c r="C13" s="13">
        <v>1</v>
      </c>
      <c r="D13" s="13">
        <v>1</v>
      </c>
      <c r="E13" s="13">
        <v>1</v>
      </c>
      <c r="F13" s="13">
        <v>2</v>
      </c>
      <c r="G13" s="13">
        <v>2</v>
      </c>
      <c r="H13" s="12">
        <f>SUM(B13:G13)</f>
        <v>8</v>
      </c>
      <c r="I13" s="13">
        <v>1</v>
      </c>
      <c r="J13" s="13" t="s">
        <v>7</v>
      </c>
      <c r="K13" s="13">
        <f>H13+I13</f>
        <v>9</v>
      </c>
      <c r="L13" s="13">
        <v>36.4</v>
      </c>
      <c r="M13" s="13">
        <v>54</v>
      </c>
      <c r="N13" s="13">
        <f>K13*M13</f>
        <v>486</v>
      </c>
      <c r="O13" s="12">
        <v>26</v>
      </c>
      <c r="P13" s="13">
        <v>1</v>
      </c>
      <c r="Q13" s="13">
        <f t="shared" si="0"/>
        <v>432</v>
      </c>
      <c r="R13" s="14">
        <f t="shared" si="1"/>
        <v>36</v>
      </c>
      <c r="S13" s="14">
        <f t="shared" si="2"/>
        <v>10</v>
      </c>
      <c r="T13" s="14"/>
    </row>
    <row r="14" spans="1:20" ht="12.75">
      <c r="A14" s="11" t="s">
        <v>33</v>
      </c>
      <c r="B14" s="13">
        <v>1</v>
      </c>
      <c r="C14" s="13">
        <v>1</v>
      </c>
      <c r="D14" s="13">
        <v>1</v>
      </c>
      <c r="E14" s="13">
        <v>1</v>
      </c>
      <c r="F14" s="13">
        <v>2</v>
      </c>
      <c r="G14" s="13">
        <v>2</v>
      </c>
      <c r="H14" s="12">
        <f>SUM(B14:G14)</f>
        <v>8</v>
      </c>
      <c r="I14" s="13">
        <v>1</v>
      </c>
      <c r="J14" s="13" t="s">
        <v>34</v>
      </c>
      <c r="K14" s="13">
        <f>H14+I14</f>
        <v>9</v>
      </c>
      <c r="L14" s="13">
        <v>14.3</v>
      </c>
      <c r="M14" s="13">
        <v>72</v>
      </c>
      <c r="N14" s="13">
        <f>K14*M14</f>
        <v>648</v>
      </c>
      <c r="O14" s="12">
        <v>46</v>
      </c>
      <c r="P14" s="13">
        <v>2</v>
      </c>
      <c r="Q14" s="13">
        <f t="shared" si="0"/>
        <v>504</v>
      </c>
      <c r="R14" s="14">
        <f t="shared" si="1"/>
        <v>42</v>
      </c>
      <c r="S14" s="14"/>
      <c r="T14" s="14">
        <f t="shared" si="3"/>
        <v>4</v>
      </c>
    </row>
    <row r="15" spans="1:20" ht="12.75">
      <c r="A15" s="11" t="s">
        <v>35</v>
      </c>
      <c r="B15" s="12"/>
      <c r="C15" s="13"/>
      <c r="D15" s="13">
        <v>1</v>
      </c>
      <c r="E15" s="13">
        <v>1</v>
      </c>
      <c r="F15" s="13"/>
      <c r="G15" s="13"/>
      <c r="H15" s="12">
        <f>SUM(B15:G15)</f>
        <v>2</v>
      </c>
      <c r="I15" s="13">
        <v>2</v>
      </c>
      <c r="J15" s="13" t="s">
        <v>36</v>
      </c>
      <c r="K15" s="13">
        <f>H15+I15</f>
        <v>4</v>
      </c>
      <c r="L15" s="13">
        <v>15.4</v>
      </c>
      <c r="M15" s="13">
        <v>50</v>
      </c>
      <c r="N15" s="13">
        <f>K15*M15</f>
        <v>200</v>
      </c>
      <c r="O15" s="12">
        <v>14</v>
      </c>
      <c r="P15" s="13">
        <v>2</v>
      </c>
      <c r="Q15" s="13">
        <f t="shared" si="0"/>
        <v>100</v>
      </c>
      <c r="R15" s="14">
        <f t="shared" si="1"/>
        <v>8.333333333333334</v>
      </c>
      <c r="S15" s="14"/>
      <c r="T15" s="14">
        <f t="shared" si="3"/>
        <v>5.666666666666666</v>
      </c>
    </row>
    <row r="16" spans="1:20" ht="12.75">
      <c r="A16" s="11" t="s">
        <v>37</v>
      </c>
      <c r="B16" s="12">
        <v>1</v>
      </c>
      <c r="C16" s="13"/>
      <c r="D16" s="13">
        <v>1</v>
      </c>
      <c r="E16" s="13"/>
      <c r="F16" s="13">
        <v>2</v>
      </c>
      <c r="G16" s="13"/>
      <c r="H16" s="12">
        <f>SUM(B16:G16)</f>
        <v>4</v>
      </c>
      <c r="I16" s="13"/>
      <c r="J16" s="13"/>
      <c r="K16" s="13">
        <f>H16+I16</f>
        <v>4</v>
      </c>
      <c r="L16" s="13">
        <v>25</v>
      </c>
      <c r="M16" s="13">
        <v>45</v>
      </c>
      <c r="N16" s="13">
        <f>K16*M16</f>
        <v>180</v>
      </c>
      <c r="O16" s="12">
        <v>11</v>
      </c>
      <c r="P16" s="13">
        <v>2</v>
      </c>
      <c r="Q16" s="13">
        <f t="shared" si="0"/>
        <v>90</v>
      </c>
      <c r="R16" s="14">
        <f t="shared" si="1"/>
        <v>7.5</v>
      </c>
      <c r="S16" s="14"/>
      <c r="T16" s="14">
        <f t="shared" si="3"/>
        <v>3.5</v>
      </c>
    </row>
    <row r="17" spans="1:20" ht="12.75">
      <c r="A17" s="11" t="s">
        <v>38</v>
      </c>
      <c r="B17" s="12">
        <v>1</v>
      </c>
      <c r="C17" s="12">
        <v>1</v>
      </c>
      <c r="D17" s="12">
        <v>1</v>
      </c>
      <c r="E17" s="12">
        <v>1</v>
      </c>
      <c r="F17" s="12">
        <v>2</v>
      </c>
      <c r="G17" s="12">
        <v>2</v>
      </c>
      <c r="H17" s="12">
        <f>SUM(B17:G17)</f>
        <v>8</v>
      </c>
      <c r="I17" s="12"/>
      <c r="J17" s="13"/>
      <c r="K17" s="13">
        <f>H17+I17</f>
        <v>8</v>
      </c>
      <c r="L17" s="13">
        <v>12.5</v>
      </c>
      <c r="M17" s="13">
        <v>36</v>
      </c>
      <c r="N17" s="13">
        <f>K17*M17</f>
        <v>288</v>
      </c>
      <c r="O17" s="12">
        <v>21</v>
      </c>
      <c r="P17" s="13">
        <v>2</v>
      </c>
      <c r="Q17" s="13">
        <f t="shared" si="0"/>
        <v>216</v>
      </c>
      <c r="R17" s="14">
        <f t="shared" si="1"/>
        <v>18</v>
      </c>
      <c r="S17" s="14"/>
      <c r="T17" s="14">
        <f t="shared" si="3"/>
        <v>3</v>
      </c>
    </row>
    <row r="18" spans="1:20" ht="12.75">
      <c r="A18" s="11" t="s">
        <v>39</v>
      </c>
      <c r="B18" s="13">
        <v>3</v>
      </c>
      <c r="C18" s="13">
        <v>3</v>
      </c>
      <c r="D18" s="13">
        <v>2</v>
      </c>
      <c r="E18" s="13">
        <v>2</v>
      </c>
      <c r="F18" s="13">
        <v>4</v>
      </c>
      <c r="G18" s="13">
        <v>4</v>
      </c>
      <c r="H18" s="12">
        <f>SUM(B18:G18)</f>
        <v>18</v>
      </c>
      <c r="I18" s="13"/>
      <c r="J18" s="13"/>
      <c r="K18" s="13">
        <f>H18+I18</f>
        <v>18</v>
      </c>
      <c r="L18" s="13">
        <v>22.2</v>
      </c>
      <c r="M18" s="13">
        <v>59</v>
      </c>
      <c r="N18" s="13">
        <f>K18*M18</f>
        <v>1062</v>
      </c>
      <c r="O18" s="12">
        <v>69</v>
      </c>
      <c r="P18" s="13">
        <v>8</v>
      </c>
      <c r="Q18" s="13">
        <f t="shared" si="0"/>
        <v>590</v>
      </c>
      <c r="R18" s="14">
        <f t="shared" si="1"/>
        <v>49.166666666666664</v>
      </c>
      <c r="S18" s="14"/>
      <c r="T18" s="14">
        <f t="shared" si="3"/>
        <v>19.833333333333336</v>
      </c>
    </row>
    <row r="19" spans="1:20" ht="12.75">
      <c r="A19" s="11" t="s">
        <v>40</v>
      </c>
      <c r="B19" s="13">
        <v>5</v>
      </c>
      <c r="C19" s="12"/>
      <c r="D19" s="13">
        <v>5</v>
      </c>
      <c r="E19" s="13">
        <v>3</v>
      </c>
      <c r="F19" s="13">
        <v>6</v>
      </c>
      <c r="G19" s="13">
        <v>6</v>
      </c>
      <c r="H19" s="12">
        <f>SUM(B19:G19)</f>
        <v>25</v>
      </c>
      <c r="I19" s="13"/>
      <c r="J19" s="13"/>
      <c r="K19" s="13">
        <f>H19+I19</f>
        <v>25</v>
      </c>
      <c r="L19" s="13">
        <v>24</v>
      </c>
      <c r="M19" s="13">
        <v>59</v>
      </c>
      <c r="N19" s="13">
        <f>K19*M19</f>
        <v>1475</v>
      </c>
      <c r="O19" s="12">
        <v>93</v>
      </c>
      <c r="P19" s="13">
        <v>2</v>
      </c>
      <c r="Q19" s="13">
        <f t="shared" si="0"/>
        <v>1357</v>
      </c>
      <c r="R19" s="14">
        <f t="shared" si="1"/>
        <v>113.08333333333333</v>
      </c>
      <c r="S19" s="14">
        <f t="shared" si="2"/>
        <v>20.08333333333333</v>
      </c>
      <c r="T19" s="14"/>
    </row>
    <row r="20" spans="1:20" ht="12.75">
      <c r="A20" s="11" t="s">
        <v>41</v>
      </c>
      <c r="B20" s="13"/>
      <c r="C20" s="13"/>
      <c r="D20" s="13">
        <v>1</v>
      </c>
      <c r="E20" s="13">
        <v>1</v>
      </c>
      <c r="F20" s="13">
        <v>2</v>
      </c>
      <c r="G20" s="12">
        <v>2</v>
      </c>
      <c r="H20" s="12">
        <f>SUM(B20:G20)</f>
        <v>6</v>
      </c>
      <c r="I20" s="13">
        <v>1</v>
      </c>
      <c r="J20" s="13" t="s">
        <v>3</v>
      </c>
      <c r="K20" s="13">
        <f>H20+I20</f>
        <v>7</v>
      </c>
      <c r="L20" s="13">
        <v>31.3</v>
      </c>
      <c r="M20" s="13">
        <v>126</v>
      </c>
      <c r="N20" s="13">
        <f>K20*M20</f>
        <v>882</v>
      </c>
      <c r="O20" s="12">
        <v>50</v>
      </c>
      <c r="P20" s="13">
        <v>5</v>
      </c>
      <c r="Q20" s="13">
        <f t="shared" si="0"/>
        <v>252</v>
      </c>
      <c r="R20" s="14">
        <f t="shared" si="1"/>
        <v>21</v>
      </c>
      <c r="S20" s="14"/>
      <c r="T20" s="14">
        <f t="shared" si="3"/>
        <v>29</v>
      </c>
    </row>
    <row r="21" spans="1:20" ht="12.75">
      <c r="A21" s="11" t="s">
        <v>42</v>
      </c>
      <c r="B21" s="12">
        <v>3</v>
      </c>
      <c r="C21" s="12">
        <v>3</v>
      </c>
      <c r="D21" s="12">
        <v>7</v>
      </c>
      <c r="E21" s="12">
        <v>5</v>
      </c>
      <c r="F21" s="12">
        <v>4</v>
      </c>
      <c r="G21" s="12">
        <v>4</v>
      </c>
      <c r="H21" s="12">
        <f>SUM(B21:G21)</f>
        <v>26</v>
      </c>
      <c r="I21" s="13"/>
      <c r="J21" s="13"/>
      <c r="K21" s="13">
        <f>H21+I21</f>
        <v>26</v>
      </c>
      <c r="L21" s="13">
        <v>37.5</v>
      </c>
      <c r="M21" s="13">
        <v>54</v>
      </c>
      <c r="N21" s="13">
        <f>K21*M21</f>
        <v>1404</v>
      </c>
      <c r="O21" s="12">
        <v>73</v>
      </c>
      <c r="P21" s="13">
        <v>8</v>
      </c>
      <c r="Q21" s="13">
        <f t="shared" si="0"/>
        <v>972</v>
      </c>
      <c r="R21" s="14">
        <f t="shared" si="1"/>
        <v>81</v>
      </c>
      <c r="S21" s="14">
        <f t="shared" si="2"/>
        <v>8</v>
      </c>
      <c r="T21" s="14"/>
    </row>
    <row r="22" spans="1:2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3" customFormat="1" ht="12.75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f>SUM(S6:S21)</f>
        <v>68.58333333333333</v>
      </c>
      <c r="T23" s="17">
        <f>SUM(T6:T21)</f>
        <v>139</v>
      </c>
    </row>
  </sheetData>
  <sheetProtection selectLockedCells="1" selectUnlockedCells="1"/>
  <mergeCells count="3">
    <mergeCell ref="A1:T1"/>
    <mergeCell ref="A22:T22"/>
    <mergeCell ref="A23:R23"/>
  </mergeCells>
  <printOptions gridLine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